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00" windowHeight="11745" activeTab="1"/>
  </bookViews>
  <sheets>
    <sheet name="Grundrechnugen" sheetId="1" r:id="rId1"/>
    <sheet name="Chömii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/>
  <c r="F14"/>
  <c r="F15"/>
  <c r="K19"/>
  <c r="K18"/>
  <c r="K17"/>
  <c r="F7"/>
  <c r="F8"/>
  <c r="F9"/>
  <c r="F10"/>
  <c r="F11"/>
  <c r="F12"/>
  <c r="F6"/>
  <c r="F5"/>
  <c r="F4"/>
  <c r="C4"/>
  <c r="K21"/>
  <c r="I21"/>
  <c r="K6"/>
  <c r="K7"/>
  <c r="K8"/>
  <c r="K9"/>
  <c r="K10"/>
  <c r="K11"/>
  <c r="K12"/>
  <c r="K13"/>
  <c r="K14"/>
  <c r="K15"/>
  <c r="K16"/>
  <c r="K5"/>
  <c r="K4"/>
  <c r="G9" i="1"/>
  <c r="F9"/>
  <c r="G8"/>
  <c r="F8"/>
  <c r="G7"/>
  <c r="N6"/>
  <c r="O6" s="1"/>
  <c r="N16"/>
  <c r="O16" s="1"/>
  <c r="N17"/>
  <c r="O17" s="1"/>
  <c r="N18"/>
  <c r="O18" s="1"/>
  <c r="N19"/>
  <c r="O19" s="1"/>
  <c r="N15"/>
  <c r="O15" s="1"/>
  <c r="N14"/>
  <c r="O14" s="1"/>
  <c r="N13"/>
  <c r="O13" s="1"/>
  <c r="N12"/>
  <c r="O12" s="1"/>
  <c r="N7"/>
  <c r="O7" s="1"/>
  <c r="N8"/>
  <c r="O8" s="1"/>
  <c r="N9"/>
  <c r="O9" s="1"/>
  <c r="N10"/>
  <c r="O10" s="1"/>
  <c r="N11"/>
  <c r="O11" s="1"/>
  <c r="K8" l="1"/>
  <c r="K9"/>
  <c r="K10"/>
  <c r="K11"/>
  <c r="K7"/>
  <c r="K6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</calcChain>
</file>

<file path=xl/sharedStrings.xml><?xml version="1.0" encoding="utf-8"?>
<sst xmlns="http://schemas.openxmlformats.org/spreadsheetml/2006/main" count="139" uniqueCount="61">
  <si>
    <t>A3</t>
  </si>
  <si>
    <t>Hz</t>
  </si>
  <si>
    <t>A2</t>
  </si>
  <si>
    <t>A1</t>
  </si>
  <si>
    <t>A4</t>
  </si>
  <si>
    <t>A5</t>
  </si>
  <si>
    <t>A6</t>
  </si>
  <si>
    <t>Taste</t>
  </si>
  <si>
    <t>B</t>
  </si>
  <si>
    <t>H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</si>
  <si>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</si>
  <si>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</si>
  <si>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</si>
  <si>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</si>
  <si>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</si>
  <si>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</si>
  <si>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</si>
  <si>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</si>
  <si>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</si>
  <si>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Cent</t>
  </si>
  <si>
    <t>frqu1</t>
  </si>
  <si>
    <t>frqu2</t>
  </si>
  <si>
    <t>MSB</t>
  </si>
  <si>
    <t>LSB</t>
  </si>
  <si>
    <t>C1</t>
  </si>
  <si>
    <t>C2</t>
  </si>
  <si>
    <t>A7</t>
  </si>
  <si>
    <t>C7</t>
  </si>
  <si>
    <t>C3</t>
  </si>
  <si>
    <t>C4</t>
  </si>
  <si>
    <t>C5</t>
  </si>
  <si>
    <t>C6</t>
  </si>
  <si>
    <t>Berechnungen: Intervalle in Hz, Cent und Pitchbend</t>
  </si>
  <si>
    <t>Block 1</t>
  </si>
  <si>
    <t>Block2</t>
  </si>
  <si>
    <t>Block3</t>
  </si>
  <si>
    <t>Messung im Spektrometer bei 16 Schwebungsbäuchen:</t>
  </si>
  <si>
    <t>Nr</t>
  </si>
  <si>
    <t>Bem</t>
  </si>
  <si>
    <t>hoch</t>
  </si>
  <si>
    <t>niedrig</t>
  </si>
  <si>
    <t>wir höher</t>
  </si>
  <si>
    <t>noch höher</t>
  </si>
  <si>
    <t>höchster</t>
  </si>
  <si>
    <t>kleine Spitze</t>
  </si>
  <si>
    <t>….</t>
  </si>
  <si>
    <t>genau:</t>
  </si>
  <si>
    <t>Centabw.</t>
  </si>
  <si>
    <t>Frequ</t>
  </si>
  <si>
    <t>F2</t>
  </si>
  <si>
    <t>F5</t>
  </si>
  <si>
    <t>G5</t>
  </si>
  <si>
    <t>B5</t>
  </si>
  <si>
    <t>C#6</t>
  </si>
  <si>
    <t>Nr.</t>
  </si>
  <si>
    <t>T-Frequ</t>
  </si>
  <si>
    <t>F6</t>
  </si>
  <si>
    <t>E6</t>
  </si>
  <si>
    <t>Eb6</t>
  </si>
  <si>
    <t>Eb5</t>
  </si>
  <si>
    <t>Chömii-Messungen in Audacity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</si>
</sst>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0" fillId="4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0" borderId="0" xfId="0" applyFill="1" applyBorder="1" applyAlignment="1">
      <alignment horizontal="right"/>
    </xf>
    <xf numFmtId="1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 indent="2"/>
    </xf>
    <xf numFmtId="164" fontId="0" fillId="2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1</xdr:row>
      <xdr:rowOff>123825</xdr:rowOff>
    </xdr:from>
    <xdr:to>
      <xdr:col>18</xdr:col>
      <xdr:colOff>28575</xdr:colOff>
      <xdr:row>21</xdr:row>
      <xdr:rowOff>95250</xdr:rowOff>
    </xdr:to>
    <xdr:pic>
      <xdr:nvPicPr>
        <xdr:cNvPr id="3" name="Grafik 2" descr="Audacity-Spektr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15375" y="361950"/>
          <a:ext cx="4724400" cy="3781425"/>
        </a:xfrm>
        <a:prstGeom prst="rect">
          <a:avLst/>
        </a:prstGeom>
      </xdr:spPr>
    </xdr:pic>
    <xdr:clientData/>
  </xdr:twoCellAnchor>
  <xdr:twoCellAnchor editAs="oneCell">
    <xdr:from>
      <xdr:col>0</xdr:col>
      <xdr:colOff>552449</xdr:colOff>
      <xdr:row>25</xdr:row>
      <xdr:rowOff>32272</xdr:rowOff>
    </xdr:from>
    <xdr:to>
      <xdr:col>12</xdr:col>
      <xdr:colOff>536574</xdr:colOff>
      <xdr:row>51</xdr:row>
      <xdr:rowOff>184150</xdr:rowOff>
    </xdr:to>
    <xdr:pic>
      <xdr:nvPicPr>
        <xdr:cNvPr id="5" name="Grafik 4" descr="CHömii-Analysr-N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2449" y="4842397"/>
          <a:ext cx="8823325" cy="5104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2"/>
  <sheetViews>
    <sheetView topLeftCell="A40" zoomScale="82" workbookViewId="0">
      <selection activeCell="B59" sqref="B59"/>
    </sheetView>
  </sheetViews>
  <sheetFormatPr baseColWidth="10" defaultRowHeight="15"/>
  <cols>
    <col min="1" max="1" width="6.5703125" customWidth="1"/>
    <col min="2" max="2" width="7.5703125" style="20" customWidth="1"/>
    <col min="3" max="3" width="6.42578125" style="4" customWidth="1"/>
    <col min="4" max="4" width="6.42578125" customWidth="1"/>
    <col min="5" max="5" width="7.140625" style="5" customWidth="1"/>
    <col min="6" max="6" width="7.28515625" style="5" customWidth="1"/>
    <col min="7" max="7" width="10.140625" style="5" customWidth="1"/>
    <col min="8" max="8" width="5.85546875" customWidth="1"/>
    <col min="9" max="10" width="8.85546875" customWidth="1"/>
    <col min="12" max="12" width="6.7109375" customWidth="1"/>
    <col min="14" max="15" width="10.5703125" customWidth="1"/>
    <col min="20" max="20" width="9" customWidth="1"/>
    <col min="21" max="21" width="9.85546875" style="5" customWidth="1"/>
    <col min="22" max="22" width="11.42578125" style="5"/>
    <col min="23" max="23" width="9.5703125" customWidth="1"/>
    <col min="24" max="24" width="12.28515625" customWidth="1"/>
    <col min="25" max="25" width="17.140625" customWidth="1"/>
  </cols>
  <sheetData>
    <row r="1" spans="1:25" ht="18.75">
      <c r="A1" s="17" t="s">
        <v>32</v>
      </c>
      <c r="C1" s="15"/>
    </row>
    <row r="2" spans="1:25" ht="18.75">
      <c r="A2" s="17"/>
      <c r="C2" s="16"/>
      <c r="Q2" s="16"/>
      <c r="R2" s="16"/>
      <c r="S2" s="16"/>
      <c r="T2" s="16"/>
      <c r="U2" s="25"/>
      <c r="V2" s="25"/>
      <c r="W2" s="16"/>
      <c r="X2" s="16"/>
    </row>
    <row r="3" spans="1:25">
      <c r="C3" s="16"/>
      <c r="E3" s="19" t="s">
        <v>33</v>
      </c>
      <c r="F3" s="19"/>
      <c r="G3" s="19"/>
      <c r="I3" s="13" t="s">
        <v>34</v>
      </c>
      <c r="J3" s="13"/>
      <c r="K3" s="13"/>
      <c r="M3" s="13" t="s">
        <v>35</v>
      </c>
      <c r="N3" s="13"/>
      <c r="O3" s="13"/>
      <c r="Q3" s="16"/>
      <c r="R3" s="16"/>
      <c r="S3" s="16"/>
      <c r="T3" s="25"/>
      <c r="U3" s="25"/>
      <c r="V3" s="25"/>
      <c r="W3" s="25"/>
      <c r="X3" s="25"/>
      <c r="Y3" s="5"/>
    </row>
    <row r="4" spans="1:25">
      <c r="A4" t="s">
        <v>7</v>
      </c>
      <c r="B4" s="20" t="s">
        <v>1</v>
      </c>
      <c r="C4" s="18"/>
      <c r="E4" s="6" t="s">
        <v>20</v>
      </c>
      <c r="F4" s="6" t="s">
        <v>21</v>
      </c>
      <c r="G4" s="6" t="s">
        <v>19</v>
      </c>
      <c r="I4" s="10" t="s">
        <v>20</v>
      </c>
      <c r="J4" s="10" t="s">
        <v>19</v>
      </c>
      <c r="K4" s="10" t="s">
        <v>21</v>
      </c>
      <c r="M4" s="9" t="s">
        <v>19</v>
      </c>
      <c r="N4" s="9" t="s">
        <v>22</v>
      </c>
      <c r="O4" s="9" t="s">
        <v>23</v>
      </c>
      <c r="Q4" s="16"/>
      <c r="R4" s="22"/>
      <c r="S4" s="16"/>
      <c r="T4" s="25"/>
      <c r="U4" s="25"/>
      <c r="V4" s="25"/>
      <c r="W4" s="16"/>
      <c r="X4" s="26"/>
      <c r="Y4" s="23"/>
    </row>
    <row r="5" spans="1:25">
      <c r="A5" t="s">
        <v>18</v>
      </c>
      <c r="B5" s="20">
        <v>55</v>
      </c>
      <c r="C5" s="2"/>
      <c r="E5" s="6"/>
      <c r="F5" s="6"/>
      <c r="G5" s="6"/>
      <c r="I5" s="11"/>
      <c r="J5" s="11"/>
      <c r="K5" s="11"/>
      <c r="M5" s="6"/>
      <c r="N5" s="6"/>
      <c r="O5" s="6"/>
      <c r="Q5" s="16"/>
      <c r="R5" s="16"/>
      <c r="S5" s="16"/>
      <c r="T5" s="25"/>
      <c r="U5" s="25"/>
      <c r="V5" s="25"/>
      <c r="W5" s="16"/>
      <c r="X5" s="26"/>
      <c r="Y5" s="23"/>
    </row>
    <row r="6" spans="1:25">
      <c r="A6" t="s">
        <v>8</v>
      </c>
      <c r="B6" s="20">
        <f>B5*2^(1/12)</f>
        <v>58.270470189761241</v>
      </c>
      <c r="C6" s="3"/>
      <c r="E6" s="6">
        <v>55</v>
      </c>
      <c r="F6" s="7">
        <v>58.270473000000003</v>
      </c>
      <c r="G6" s="8"/>
      <c r="I6" s="11">
        <v>55</v>
      </c>
      <c r="J6" s="11">
        <v>100</v>
      </c>
      <c r="K6" s="12">
        <f xml:space="preserve"> I6*2^(J6/1200)</f>
        <v>58.270470189761241</v>
      </c>
      <c r="M6" s="6">
        <v>-200</v>
      </c>
      <c r="N6" s="8">
        <f>V4*(128/400)+64</f>
        <v>64</v>
      </c>
      <c r="O6" s="8">
        <f>128*(N6-INT(N6))</f>
        <v>0</v>
      </c>
      <c r="Q6" s="16"/>
      <c r="R6" s="16"/>
      <c r="S6" s="16"/>
      <c r="T6" s="25"/>
      <c r="U6" s="25"/>
      <c r="V6" s="25"/>
      <c r="W6" s="16"/>
      <c r="X6" s="26"/>
      <c r="Y6" s="23"/>
    </row>
    <row r="7" spans="1:25">
      <c r="A7" t="s">
        <v>9</v>
      </c>
      <c r="B7" s="20">
        <f t="shared" ref="B7:B70" si="0">B6*2^(1/12)</f>
        <v>61.735412657015516</v>
      </c>
      <c r="C7" s="2"/>
      <c r="E7" s="6">
        <v>220</v>
      </c>
      <c r="F7" s="6">
        <v>330</v>
      </c>
      <c r="G7" s="8">
        <f>1200*(LN(F7/E7)/LN(2))</f>
        <v>701.95500086538743</v>
      </c>
      <c r="I7" s="11">
        <v>220</v>
      </c>
      <c r="J7" s="11">
        <v>700</v>
      </c>
      <c r="K7" s="12">
        <f xml:space="preserve"> I7*2^(J7/1200)</f>
        <v>329.62755691286992</v>
      </c>
      <c r="M7" s="6">
        <v>-100</v>
      </c>
      <c r="N7" s="8">
        <f t="shared" ref="N7:N19" si="1">M7*(128/400)+64</f>
        <v>32</v>
      </c>
      <c r="O7" s="8">
        <f t="shared" ref="O7:O19" si="2">128*(N7-INT(N7))</f>
        <v>0</v>
      </c>
      <c r="Q7" s="16"/>
      <c r="R7" s="16"/>
      <c r="S7" s="16"/>
      <c r="T7" s="25"/>
      <c r="U7" s="25"/>
      <c r="V7" s="25"/>
      <c r="W7" s="16"/>
      <c r="X7" s="26"/>
      <c r="Y7" s="23"/>
    </row>
    <row r="8" spans="1:25">
      <c r="A8" s="13" t="s">
        <v>24</v>
      </c>
      <c r="B8" s="21">
        <f t="shared" si="0"/>
        <v>65.40639132514967</v>
      </c>
      <c r="C8" s="14"/>
      <c r="E8" s="6">
        <v>174</v>
      </c>
      <c r="F8" s="29">
        <f>B25</f>
        <v>174.61411571650203</v>
      </c>
      <c r="G8" s="8">
        <f t="shared" ref="G8:G9" si="3">1200*(LN(F8/E8)/LN(2))</f>
        <v>6.0994612111183946</v>
      </c>
      <c r="I8" s="11"/>
      <c r="J8" s="11"/>
      <c r="K8" s="12">
        <f t="shared" ref="K8:K11" si="4" xml:space="preserve"> I8*2^(J8/1200)</f>
        <v>0</v>
      </c>
      <c r="M8" s="6">
        <v>0</v>
      </c>
      <c r="N8" s="8">
        <f t="shared" si="1"/>
        <v>64</v>
      </c>
      <c r="O8" s="8">
        <f t="shared" si="2"/>
        <v>0</v>
      </c>
      <c r="Q8" s="16"/>
      <c r="R8" s="16"/>
      <c r="S8" s="16"/>
      <c r="T8" s="25"/>
      <c r="U8" s="25"/>
      <c r="V8" s="25"/>
      <c r="W8" s="16"/>
      <c r="X8" s="26"/>
      <c r="Y8" s="23"/>
    </row>
    <row r="9" spans="1:25">
      <c r="A9" t="s">
        <v>10</v>
      </c>
      <c r="B9" s="20">
        <f t="shared" si="0"/>
        <v>69.295657744218033</v>
      </c>
      <c r="C9" s="3"/>
      <c r="E9" s="29">
        <v>2311</v>
      </c>
      <c r="F9" s="29">
        <f>B70</f>
        <v>2349.318143339266</v>
      </c>
      <c r="G9" s="8">
        <f t="shared" si="3"/>
        <v>28.469802868438403</v>
      </c>
      <c r="I9" s="4"/>
      <c r="J9" s="4"/>
      <c r="K9" s="12">
        <f t="shared" si="4"/>
        <v>0</v>
      </c>
      <c r="M9" s="6">
        <v>1</v>
      </c>
      <c r="N9" s="8">
        <f t="shared" si="1"/>
        <v>64.319999999999993</v>
      </c>
      <c r="O9" s="8">
        <f t="shared" si="2"/>
        <v>40.959999999999127</v>
      </c>
      <c r="Q9" s="16"/>
      <c r="R9" s="16"/>
      <c r="S9" s="16"/>
      <c r="T9" s="25"/>
      <c r="U9" s="25"/>
      <c r="V9" s="25"/>
      <c r="W9" s="16"/>
      <c r="X9" s="26"/>
      <c r="Y9" s="23"/>
    </row>
    <row r="10" spans="1:25">
      <c r="A10" t="s">
        <v>11</v>
      </c>
      <c r="B10" s="20">
        <f t="shared" si="0"/>
        <v>73.416191979351908</v>
      </c>
      <c r="C10" s="2"/>
      <c r="G10" s="8"/>
      <c r="I10" s="4"/>
      <c r="J10" s="4"/>
      <c r="K10" s="12">
        <f t="shared" si="4"/>
        <v>0</v>
      </c>
      <c r="M10" s="6">
        <v>10</v>
      </c>
      <c r="N10" s="8">
        <f t="shared" si="1"/>
        <v>67.2</v>
      </c>
      <c r="O10" s="8">
        <f t="shared" si="2"/>
        <v>25.600000000000364</v>
      </c>
      <c r="Q10" s="16"/>
      <c r="R10" s="16"/>
      <c r="S10" s="16"/>
      <c r="T10" s="25"/>
      <c r="U10" s="25"/>
      <c r="V10" s="25"/>
      <c r="W10" s="16"/>
      <c r="X10" s="26"/>
      <c r="Y10" s="23"/>
    </row>
    <row r="11" spans="1:25">
      <c r="A11" t="s">
        <v>12</v>
      </c>
      <c r="B11" s="20">
        <f t="shared" si="0"/>
        <v>77.781745930520245</v>
      </c>
      <c r="C11" s="3"/>
      <c r="E11" s="6"/>
      <c r="F11" s="6"/>
      <c r="G11" s="8"/>
      <c r="I11" s="4"/>
      <c r="J11" s="4"/>
      <c r="K11" s="12">
        <f t="shared" si="4"/>
        <v>0</v>
      </c>
      <c r="M11" s="6">
        <v>50</v>
      </c>
      <c r="N11" s="8">
        <f t="shared" si="1"/>
        <v>80</v>
      </c>
      <c r="O11" s="8">
        <f t="shared" si="2"/>
        <v>0</v>
      </c>
      <c r="Q11" s="16"/>
      <c r="R11" s="16"/>
      <c r="S11" s="16"/>
      <c r="T11" s="25"/>
      <c r="U11" s="25"/>
      <c r="V11" s="25"/>
      <c r="W11" s="16"/>
      <c r="X11" s="26"/>
      <c r="Y11" s="23"/>
    </row>
    <row r="12" spans="1:25">
      <c r="A12" t="s">
        <v>13</v>
      </c>
      <c r="B12" s="20">
        <f t="shared" si="0"/>
        <v>82.406889228217509</v>
      </c>
      <c r="C12" s="2"/>
      <c r="K12" s="1"/>
      <c r="M12" s="6">
        <v>51</v>
      </c>
      <c r="N12" s="8">
        <f t="shared" si="1"/>
        <v>80.319999999999993</v>
      </c>
      <c r="O12" s="8">
        <f t="shared" si="2"/>
        <v>40.959999999999127</v>
      </c>
      <c r="Q12" s="16"/>
      <c r="R12" s="16"/>
      <c r="S12" s="16"/>
      <c r="T12" s="25"/>
      <c r="U12" s="25"/>
      <c r="V12" s="25"/>
      <c r="W12" s="16"/>
      <c r="X12" s="26"/>
      <c r="Y12" s="23"/>
    </row>
    <row r="13" spans="1:25">
      <c r="A13" t="s">
        <v>14</v>
      </c>
      <c r="B13" s="20">
        <f t="shared" si="0"/>
        <v>87.307057858251</v>
      </c>
      <c r="C13" s="2"/>
      <c r="M13" s="6">
        <v>99</v>
      </c>
      <c r="N13" s="8">
        <f t="shared" si="1"/>
        <v>95.68</v>
      </c>
      <c r="O13" s="8">
        <f t="shared" si="2"/>
        <v>87.040000000000873</v>
      </c>
      <c r="Q13" s="16"/>
      <c r="R13" s="16"/>
      <c r="S13" s="16"/>
      <c r="T13" s="25"/>
      <c r="U13" s="25"/>
      <c r="V13" s="25"/>
      <c r="W13" s="16"/>
      <c r="X13" s="26"/>
      <c r="Y13" s="23"/>
    </row>
    <row r="14" spans="1:25">
      <c r="A14" t="s">
        <v>15</v>
      </c>
      <c r="B14" s="20">
        <f t="shared" si="0"/>
        <v>92.498605677908628</v>
      </c>
      <c r="C14" s="3"/>
      <c r="M14" s="6">
        <v>100</v>
      </c>
      <c r="N14" s="8">
        <f t="shared" si="1"/>
        <v>96</v>
      </c>
      <c r="O14" s="8">
        <f t="shared" si="2"/>
        <v>0</v>
      </c>
      <c r="Q14" s="16"/>
      <c r="R14" s="16"/>
      <c r="S14" s="16"/>
      <c r="T14" s="25"/>
      <c r="U14" s="25"/>
      <c r="V14" s="25"/>
      <c r="W14" s="16"/>
      <c r="X14" s="26"/>
      <c r="Y14" s="23"/>
    </row>
    <row r="15" spans="1:25">
      <c r="A15" t="s">
        <v>16</v>
      </c>
      <c r="B15" s="20">
        <f t="shared" si="0"/>
        <v>97.998858995437359</v>
      </c>
      <c r="C15" s="2"/>
      <c r="M15" s="6">
        <v>200</v>
      </c>
      <c r="N15" s="8">
        <f t="shared" si="1"/>
        <v>128</v>
      </c>
      <c r="O15" s="8">
        <f t="shared" si="2"/>
        <v>0</v>
      </c>
      <c r="Q15" s="16"/>
      <c r="R15" s="16"/>
      <c r="S15" s="16"/>
      <c r="T15" s="25"/>
      <c r="U15" s="25"/>
      <c r="V15" s="25"/>
      <c r="W15" s="16"/>
      <c r="X15" s="26"/>
      <c r="Y15" s="23"/>
    </row>
    <row r="16" spans="1:25">
      <c r="A16" t="s">
        <v>17</v>
      </c>
      <c r="B16" s="20">
        <f t="shared" si="0"/>
        <v>103.82617439498632</v>
      </c>
      <c r="C16" s="3"/>
      <c r="M16" s="6"/>
      <c r="N16" s="8">
        <f t="shared" si="1"/>
        <v>64</v>
      </c>
      <c r="O16" s="8">
        <f t="shared" si="2"/>
        <v>0</v>
      </c>
      <c r="Q16" s="16"/>
      <c r="R16" s="16"/>
      <c r="S16" s="16"/>
      <c r="T16" s="25"/>
      <c r="U16" s="25"/>
      <c r="V16" s="25"/>
      <c r="W16" s="16"/>
      <c r="X16" s="26"/>
      <c r="Y16" s="23"/>
    </row>
    <row r="17" spans="1:25">
      <c r="A17" t="s">
        <v>3</v>
      </c>
      <c r="B17" s="20">
        <f t="shared" si="0"/>
        <v>110.00000000000004</v>
      </c>
      <c r="C17" s="2"/>
      <c r="M17" s="4"/>
      <c r="N17" s="8">
        <f t="shared" si="1"/>
        <v>64</v>
      </c>
      <c r="O17" s="8">
        <f t="shared" si="2"/>
        <v>0</v>
      </c>
      <c r="Q17" s="16"/>
      <c r="R17" s="16"/>
      <c r="S17" s="16"/>
      <c r="T17" s="25"/>
      <c r="U17" s="25"/>
      <c r="V17" s="25"/>
      <c r="W17" s="16"/>
      <c r="X17" s="26"/>
      <c r="Y17" s="23"/>
    </row>
    <row r="18" spans="1:25">
      <c r="A18" t="s">
        <v>8</v>
      </c>
      <c r="B18" s="20">
        <f t="shared" si="0"/>
        <v>116.54094037952252</v>
      </c>
      <c r="C18" s="3"/>
      <c r="M18" s="4"/>
      <c r="N18" s="8">
        <f t="shared" si="1"/>
        <v>64</v>
      </c>
      <c r="O18" s="8">
        <f t="shared" si="2"/>
        <v>0</v>
      </c>
      <c r="Q18" s="16"/>
      <c r="R18" s="16"/>
      <c r="S18" s="16"/>
      <c r="T18" s="25"/>
      <c r="U18" s="25"/>
      <c r="V18" s="25"/>
      <c r="W18" s="16"/>
      <c r="X18" s="26"/>
      <c r="Y18" s="23"/>
    </row>
    <row r="19" spans="1:25">
      <c r="A19" t="s">
        <v>9</v>
      </c>
      <c r="B19" s="20">
        <f t="shared" si="0"/>
        <v>123.47082531403107</v>
      </c>
      <c r="C19" s="2"/>
      <c r="M19" s="4"/>
      <c r="N19" s="8">
        <f t="shared" si="1"/>
        <v>64</v>
      </c>
      <c r="O19" s="8">
        <f t="shared" si="2"/>
        <v>0</v>
      </c>
      <c r="Q19" s="18"/>
      <c r="R19" s="18"/>
      <c r="S19" s="18"/>
      <c r="T19" s="27"/>
      <c r="U19" s="27"/>
      <c r="V19" s="28"/>
      <c r="W19" s="26"/>
      <c r="X19" s="26"/>
      <c r="Y19" s="24"/>
    </row>
    <row r="20" spans="1:25">
      <c r="A20" s="13" t="s">
        <v>25</v>
      </c>
      <c r="B20" s="21">
        <f t="shared" si="0"/>
        <v>130.81278265029937</v>
      </c>
      <c r="C20" s="14"/>
      <c r="Q20" s="18"/>
      <c r="R20" s="18"/>
      <c r="S20" s="18"/>
      <c r="T20" s="27"/>
      <c r="U20" s="27"/>
      <c r="V20" s="28"/>
      <c r="W20" s="26"/>
      <c r="X20" s="26"/>
      <c r="Y20" s="24"/>
    </row>
    <row r="21" spans="1:25">
      <c r="A21" t="s">
        <v>10</v>
      </c>
      <c r="B21" s="20">
        <f t="shared" si="0"/>
        <v>138.59131548843609</v>
      </c>
      <c r="C21" s="3"/>
      <c r="Q21" s="18"/>
      <c r="R21" s="18"/>
      <c r="S21" s="18"/>
      <c r="T21" s="27"/>
      <c r="U21" s="27"/>
      <c r="V21" s="28"/>
      <c r="W21" s="26"/>
      <c r="X21" s="26"/>
      <c r="Y21" s="24"/>
    </row>
    <row r="22" spans="1:25">
      <c r="A22" t="s">
        <v>11</v>
      </c>
      <c r="B22" s="20">
        <f>B21*2^(1/12)</f>
        <v>146.83238395870384</v>
      </c>
      <c r="C22" s="2"/>
      <c r="Q22" s="18"/>
      <c r="R22" s="18"/>
      <c r="S22" s="18"/>
      <c r="T22" s="27"/>
      <c r="U22" s="27"/>
      <c r="V22" s="28"/>
      <c r="W22" s="26"/>
      <c r="X22" s="26"/>
      <c r="Y22" s="24"/>
    </row>
    <row r="23" spans="1:25">
      <c r="A23" t="s">
        <v>12</v>
      </c>
      <c r="B23" s="20">
        <f t="shared" si="0"/>
        <v>155.56349186104052</v>
      </c>
      <c r="C23" s="3"/>
      <c r="Q23" s="18"/>
      <c r="R23" s="18"/>
      <c r="S23" s="18"/>
      <c r="T23" s="27"/>
      <c r="U23" s="27"/>
      <c r="V23" s="28"/>
      <c r="W23" s="26"/>
      <c r="X23" s="26"/>
      <c r="Y23" s="24"/>
    </row>
    <row r="24" spans="1:25">
      <c r="A24" t="s">
        <v>13</v>
      </c>
      <c r="B24" s="20">
        <f t="shared" si="0"/>
        <v>164.81377845643505</v>
      </c>
      <c r="C24" s="2"/>
      <c r="Q24" s="18"/>
      <c r="R24" s="18"/>
      <c r="S24" s="18"/>
      <c r="T24" s="27"/>
      <c r="U24" s="27"/>
      <c r="V24" s="28"/>
      <c r="W24" s="26"/>
      <c r="X24" s="26"/>
      <c r="Y24" s="24"/>
    </row>
    <row r="25" spans="1:25">
      <c r="A25" t="s">
        <v>14</v>
      </c>
      <c r="B25" s="20">
        <f t="shared" si="0"/>
        <v>174.61411571650203</v>
      </c>
      <c r="C25" s="2"/>
      <c r="Q25" s="18"/>
      <c r="R25" s="18"/>
      <c r="S25" s="18"/>
      <c r="T25" s="27"/>
      <c r="U25" s="27"/>
      <c r="V25" s="28"/>
      <c r="W25" s="26"/>
      <c r="X25" s="26"/>
      <c r="Y25" s="24"/>
    </row>
    <row r="26" spans="1:25">
      <c r="A26" t="s">
        <v>15</v>
      </c>
      <c r="B26" s="20">
        <f t="shared" si="0"/>
        <v>184.99721135581729</v>
      </c>
      <c r="C26" s="3"/>
      <c r="Q26" s="18"/>
      <c r="R26" s="18"/>
      <c r="S26" s="18"/>
      <c r="T26" s="27"/>
      <c r="U26" s="27"/>
      <c r="V26" s="27"/>
      <c r="W26" s="26"/>
      <c r="X26" s="26"/>
      <c r="Y26" s="24"/>
    </row>
    <row r="27" spans="1:25">
      <c r="A27" t="s">
        <v>16</v>
      </c>
      <c r="B27" s="20">
        <f t="shared" si="0"/>
        <v>195.99771799087475</v>
      </c>
      <c r="C27" s="2"/>
      <c r="Q27" s="18"/>
      <c r="R27" s="18"/>
      <c r="S27" s="18"/>
      <c r="T27" s="27"/>
      <c r="U27" s="27"/>
      <c r="V27" s="28"/>
      <c r="W27" s="26"/>
      <c r="X27" s="26"/>
      <c r="Y27" s="24"/>
    </row>
    <row r="28" spans="1:25">
      <c r="A28" t="s">
        <v>17</v>
      </c>
      <c r="B28" s="20">
        <f t="shared" si="0"/>
        <v>207.65234878997268</v>
      </c>
      <c r="C28" s="3"/>
      <c r="Q28" s="18"/>
      <c r="R28" s="18"/>
      <c r="S28" s="18"/>
      <c r="T28" s="27"/>
      <c r="U28" s="27"/>
      <c r="V28" s="28"/>
      <c r="W28" s="26"/>
      <c r="X28" s="26"/>
      <c r="Y28" s="24"/>
    </row>
    <row r="29" spans="1:25">
      <c r="A29" t="s">
        <v>2</v>
      </c>
      <c r="B29" s="20">
        <f t="shared" si="0"/>
        <v>220.00000000000011</v>
      </c>
      <c r="C29" s="2"/>
      <c r="Q29" s="18"/>
      <c r="R29" s="18"/>
      <c r="S29" s="18"/>
      <c r="T29" s="27"/>
      <c r="U29" s="27"/>
      <c r="V29" s="27"/>
      <c r="W29" s="26"/>
      <c r="X29" s="26"/>
      <c r="Y29" s="24"/>
    </row>
    <row r="30" spans="1:25">
      <c r="A30" t="s">
        <v>8</v>
      </c>
      <c r="B30" s="20">
        <f t="shared" si="0"/>
        <v>233.08188075904508</v>
      </c>
      <c r="C30" s="3"/>
      <c r="Q30" s="18"/>
      <c r="R30" s="18"/>
      <c r="S30" s="18"/>
      <c r="T30" s="27"/>
      <c r="U30" s="27"/>
      <c r="V30" s="28"/>
      <c r="W30" s="26"/>
      <c r="X30" s="26"/>
      <c r="Y30" s="24"/>
    </row>
    <row r="31" spans="1:25">
      <c r="A31" t="s">
        <v>9</v>
      </c>
      <c r="B31" s="20">
        <f t="shared" si="0"/>
        <v>246.94165062806221</v>
      </c>
      <c r="C31" s="2"/>
      <c r="Q31" s="18"/>
      <c r="R31" s="18"/>
      <c r="S31" s="18"/>
      <c r="T31" s="27"/>
      <c r="U31" s="27"/>
      <c r="V31" s="28"/>
      <c r="W31" s="26"/>
      <c r="X31" s="26"/>
      <c r="Y31" s="24"/>
    </row>
    <row r="32" spans="1:25">
      <c r="A32" s="13" t="s">
        <v>28</v>
      </c>
      <c r="B32" s="21">
        <f t="shared" si="0"/>
        <v>261.62556530059879</v>
      </c>
      <c r="C32" s="14"/>
      <c r="Q32" s="18"/>
      <c r="R32" s="18"/>
      <c r="S32" s="18"/>
      <c r="T32" s="27"/>
      <c r="U32" s="27"/>
      <c r="V32" s="27"/>
      <c r="W32" s="26"/>
      <c r="X32" s="26"/>
      <c r="Y32" s="24"/>
    </row>
    <row r="33" spans="1:25">
      <c r="A33" t="s">
        <v>10</v>
      </c>
      <c r="B33" s="20">
        <f t="shared" si="0"/>
        <v>277.1826309768723</v>
      </c>
      <c r="C33" s="3"/>
      <c r="Q33" s="18"/>
      <c r="R33" s="18"/>
      <c r="S33" s="18"/>
      <c r="T33" s="27"/>
      <c r="U33" s="27"/>
      <c r="V33" s="28"/>
      <c r="W33" s="26"/>
      <c r="X33" s="26"/>
      <c r="Y33" s="24"/>
    </row>
    <row r="34" spans="1:25">
      <c r="A34" t="s">
        <v>11</v>
      </c>
      <c r="B34" s="20">
        <f t="shared" si="0"/>
        <v>293.6647679174078</v>
      </c>
      <c r="C34" s="2"/>
      <c r="Q34" s="18"/>
      <c r="R34" s="18"/>
      <c r="S34" s="18"/>
      <c r="T34" s="27"/>
      <c r="U34" s="27"/>
      <c r="V34" s="27"/>
      <c r="W34" s="26"/>
      <c r="X34" s="26"/>
      <c r="Y34" s="24"/>
    </row>
    <row r="35" spans="1:25">
      <c r="A35" t="s">
        <v>12</v>
      </c>
      <c r="B35" s="20">
        <f t="shared" si="0"/>
        <v>311.12698372208121</v>
      </c>
      <c r="C35" s="3"/>
      <c r="Q35" s="18"/>
      <c r="R35" s="18"/>
      <c r="S35" s="18"/>
      <c r="T35" s="27"/>
      <c r="U35" s="27"/>
      <c r="V35" s="28"/>
      <c r="W35" s="26"/>
      <c r="X35" s="26"/>
      <c r="Y35" s="24"/>
    </row>
    <row r="36" spans="1:25">
      <c r="A36" t="s">
        <v>13</v>
      </c>
      <c r="B36" s="20">
        <f t="shared" si="0"/>
        <v>329.62755691287026</v>
      </c>
      <c r="C36" s="2"/>
      <c r="Q36" s="16"/>
      <c r="R36" s="16"/>
      <c r="S36" s="16"/>
      <c r="T36" s="16"/>
      <c r="U36" s="25"/>
      <c r="V36" s="25"/>
      <c r="W36" s="16"/>
      <c r="X36" s="16"/>
    </row>
    <row r="37" spans="1:25">
      <c r="A37" t="s">
        <v>14</v>
      </c>
      <c r="B37" s="20">
        <f t="shared" si="0"/>
        <v>349.22823143300423</v>
      </c>
      <c r="C37" s="2"/>
      <c r="Q37" s="16"/>
      <c r="R37" s="16"/>
      <c r="S37" s="16"/>
      <c r="T37" s="16"/>
      <c r="U37" s="25"/>
      <c r="V37" s="25"/>
      <c r="W37" s="16"/>
      <c r="X37" s="16"/>
    </row>
    <row r="38" spans="1:25">
      <c r="A38" t="s">
        <v>15</v>
      </c>
      <c r="B38" s="20">
        <f t="shared" si="0"/>
        <v>369.9944227116348</v>
      </c>
      <c r="C38" s="3"/>
    </row>
    <row r="39" spans="1:25">
      <c r="A39" t="s">
        <v>16</v>
      </c>
      <c r="B39" s="20">
        <f t="shared" si="0"/>
        <v>391.99543598174972</v>
      </c>
      <c r="C39" s="2"/>
    </row>
    <row r="40" spans="1:25">
      <c r="A40" t="s">
        <v>17</v>
      </c>
      <c r="B40" s="20">
        <f t="shared" si="0"/>
        <v>415.30469757994558</v>
      </c>
      <c r="C40" s="3"/>
    </row>
    <row r="41" spans="1:25">
      <c r="A41" t="s">
        <v>0</v>
      </c>
      <c r="B41" s="20">
        <f t="shared" si="0"/>
        <v>440.00000000000051</v>
      </c>
      <c r="C41" s="2"/>
    </row>
    <row r="42" spans="1:25">
      <c r="A42" t="s">
        <v>8</v>
      </c>
      <c r="B42" s="20">
        <f t="shared" si="0"/>
        <v>466.1637615180905</v>
      </c>
      <c r="C42" s="3"/>
    </row>
    <row r="43" spans="1:25">
      <c r="A43" t="s">
        <v>9</v>
      </c>
      <c r="B43" s="20">
        <f t="shared" si="0"/>
        <v>493.88330125612475</v>
      </c>
      <c r="C43" s="2"/>
    </row>
    <row r="44" spans="1:25">
      <c r="A44" s="13" t="s">
        <v>29</v>
      </c>
      <c r="B44" s="21">
        <f t="shared" si="0"/>
        <v>523.25113060119793</v>
      </c>
      <c r="C44" s="14"/>
    </row>
    <row r="45" spans="1:25">
      <c r="A45" t="s">
        <v>10</v>
      </c>
      <c r="B45" s="20">
        <f t="shared" si="0"/>
        <v>554.36526195374495</v>
      </c>
      <c r="C45" s="3"/>
    </row>
    <row r="46" spans="1:25">
      <c r="A46" t="s">
        <v>11</v>
      </c>
      <c r="B46" s="20">
        <f t="shared" si="0"/>
        <v>587.32953583481594</v>
      </c>
      <c r="C46" s="2"/>
    </row>
    <row r="47" spans="1:25">
      <c r="A47" t="s">
        <v>12</v>
      </c>
      <c r="B47" s="20">
        <f t="shared" si="0"/>
        <v>622.25396744416275</v>
      </c>
      <c r="C47" s="3"/>
    </row>
    <row r="48" spans="1:25">
      <c r="A48" t="s">
        <v>13</v>
      </c>
      <c r="B48" s="20">
        <f t="shared" si="0"/>
        <v>659.25511382574086</v>
      </c>
      <c r="C48" s="2"/>
    </row>
    <row r="49" spans="1:3">
      <c r="A49" t="s">
        <v>14</v>
      </c>
      <c r="B49" s="20">
        <f t="shared" si="0"/>
        <v>698.45646286600891</v>
      </c>
      <c r="C49" s="2"/>
    </row>
    <row r="50" spans="1:3">
      <c r="A50" t="s">
        <v>15</v>
      </c>
      <c r="B50" s="20">
        <f t="shared" si="0"/>
        <v>739.98884542327005</v>
      </c>
      <c r="C50" s="3"/>
    </row>
    <row r="51" spans="1:3">
      <c r="A51" t="s">
        <v>16</v>
      </c>
      <c r="B51" s="20">
        <f t="shared" si="0"/>
        <v>783.9908719634999</v>
      </c>
      <c r="C51" s="2"/>
    </row>
    <row r="52" spans="1:3">
      <c r="A52" t="s">
        <v>17</v>
      </c>
      <c r="B52" s="20">
        <f t="shared" si="0"/>
        <v>830.60939515989173</v>
      </c>
      <c r="C52" s="3"/>
    </row>
    <row r="53" spans="1:3">
      <c r="A53" t="s">
        <v>4</v>
      </c>
      <c r="B53" s="20">
        <f t="shared" si="0"/>
        <v>880.00000000000159</v>
      </c>
      <c r="C53" s="2"/>
    </row>
    <row r="54" spans="1:3">
      <c r="A54" t="s">
        <v>8</v>
      </c>
      <c r="B54" s="20">
        <f t="shared" si="0"/>
        <v>932.32752303618156</v>
      </c>
      <c r="C54" s="3"/>
    </row>
    <row r="55" spans="1:3">
      <c r="A55" t="s">
        <v>9</v>
      </c>
      <c r="B55" s="20">
        <f t="shared" si="0"/>
        <v>987.76660251225007</v>
      </c>
      <c r="C55" s="2"/>
    </row>
    <row r="56" spans="1:3">
      <c r="A56" s="13" t="s">
        <v>30</v>
      </c>
      <c r="B56" s="21">
        <f t="shared" si="0"/>
        <v>1046.5022612023965</v>
      </c>
      <c r="C56" s="14"/>
    </row>
    <row r="57" spans="1:3">
      <c r="A57" t="s">
        <v>10</v>
      </c>
      <c r="B57" s="20">
        <f t="shared" si="0"/>
        <v>1108.7305239074906</v>
      </c>
      <c r="C57" s="3"/>
    </row>
    <row r="58" spans="1:3">
      <c r="A58" t="s">
        <v>11</v>
      </c>
      <c r="B58" s="20">
        <f t="shared" si="0"/>
        <v>1174.6590716696326</v>
      </c>
      <c r="C58" s="2"/>
    </row>
    <row r="59" spans="1:3">
      <c r="A59" t="s">
        <v>12</v>
      </c>
      <c r="B59" s="20">
        <f t="shared" si="0"/>
        <v>1244.5079348883262</v>
      </c>
      <c r="C59" s="3"/>
    </row>
    <row r="60" spans="1:3">
      <c r="A60" t="s">
        <v>13</v>
      </c>
      <c r="B60" s="20">
        <f t="shared" si="0"/>
        <v>1318.5102276514824</v>
      </c>
      <c r="C60" s="2"/>
    </row>
    <row r="61" spans="1:3">
      <c r="A61" t="s">
        <v>14</v>
      </c>
      <c r="B61" s="20">
        <f t="shared" si="0"/>
        <v>1396.9129257320185</v>
      </c>
      <c r="C61" s="2"/>
    </row>
    <row r="62" spans="1:3">
      <c r="A62" t="s">
        <v>15</v>
      </c>
      <c r="B62" s="20">
        <f t="shared" si="0"/>
        <v>1479.9776908465408</v>
      </c>
      <c r="C62" s="3"/>
    </row>
    <row r="63" spans="1:3">
      <c r="A63" t="s">
        <v>16</v>
      </c>
      <c r="B63" s="20">
        <f t="shared" si="0"/>
        <v>1567.9817439270007</v>
      </c>
      <c r="C63" s="2"/>
    </row>
    <row r="64" spans="1:3">
      <c r="A64" t="s">
        <v>17</v>
      </c>
      <c r="B64" s="20">
        <f t="shared" si="0"/>
        <v>1661.2187903197844</v>
      </c>
      <c r="C64" s="3"/>
    </row>
    <row r="65" spans="1:3">
      <c r="A65" t="s">
        <v>5</v>
      </c>
      <c r="B65" s="20">
        <f t="shared" si="0"/>
        <v>1760.0000000000041</v>
      </c>
      <c r="C65" s="2"/>
    </row>
    <row r="66" spans="1:3">
      <c r="A66" t="s">
        <v>8</v>
      </c>
      <c r="B66" s="20">
        <f t="shared" si="0"/>
        <v>1864.655046072364</v>
      </c>
      <c r="C66" s="3"/>
    </row>
    <row r="67" spans="1:3">
      <c r="A67" t="s">
        <v>9</v>
      </c>
      <c r="B67" s="20">
        <f t="shared" si="0"/>
        <v>1975.5332050245011</v>
      </c>
      <c r="C67" s="2"/>
    </row>
    <row r="68" spans="1:3">
      <c r="A68" s="13" t="s">
        <v>31</v>
      </c>
      <c r="B68" s="21">
        <f t="shared" si="0"/>
        <v>2093.004522404794</v>
      </c>
      <c r="C68" s="14"/>
    </row>
    <row r="69" spans="1:3">
      <c r="A69" t="s">
        <v>10</v>
      </c>
      <c r="B69" s="20">
        <f t="shared" si="0"/>
        <v>2217.4610478149821</v>
      </c>
      <c r="C69" s="3"/>
    </row>
    <row r="70" spans="1:3">
      <c r="A70" t="s">
        <v>11</v>
      </c>
      <c r="B70" s="20">
        <f t="shared" si="0"/>
        <v>2349.318143339266</v>
      </c>
      <c r="C70" s="2"/>
    </row>
    <row r="71" spans="1:3">
      <c r="A71" t="s">
        <v>12</v>
      </c>
      <c r="B71" s="20">
        <f t="shared" ref="B71:B89" si="5">B70*2^(1/12)</f>
        <v>2489.0158697766533</v>
      </c>
      <c r="C71" s="3"/>
    </row>
    <row r="72" spans="1:3">
      <c r="A72" t="s">
        <v>13</v>
      </c>
      <c r="B72" s="20">
        <f t="shared" si="5"/>
        <v>2637.0204553029657</v>
      </c>
      <c r="C72" s="2"/>
    </row>
    <row r="73" spans="1:3">
      <c r="A73" t="s">
        <v>14</v>
      </c>
      <c r="B73" s="20">
        <f t="shared" si="5"/>
        <v>2793.8258514640379</v>
      </c>
      <c r="C73" s="2"/>
    </row>
    <row r="74" spans="1:3">
      <c r="A74" t="s">
        <v>15</v>
      </c>
      <c r="B74" s="20">
        <f t="shared" si="5"/>
        <v>2959.9553816930825</v>
      </c>
      <c r="C74" s="3"/>
    </row>
    <row r="75" spans="1:3">
      <c r="A75" t="s">
        <v>16</v>
      </c>
      <c r="B75" s="20">
        <f t="shared" si="5"/>
        <v>3135.9634878540023</v>
      </c>
      <c r="C75" s="2"/>
    </row>
    <row r="76" spans="1:3">
      <c r="A76" t="s">
        <v>17</v>
      </c>
      <c r="B76" s="20">
        <f t="shared" si="5"/>
        <v>3322.4375806395697</v>
      </c>
      <c r="C76" s="3"/>
    </row>
    <row r="77" spans="1:3">
      <c r="A77" t="s">
        <v>6</v>
      </c>
      <c r="B77" s="20">
        <f t="shared" si="5"/>
        <v>3520.0000000000091</v>
      </c>
      <c r="C77" s="2"/>
    </row>
    <row r="78" spans="1:3">
      <c r="A78" t="s">
        <v>8</v>
      </c>
      <c r="B78" s="20">
        <f t="shared" si="5"/>
        <v>3729.310092144729</v>
      </c>
      <c r="C78" s="3"/>
    </row>
    <row r="79" spans="1:3">
      <c r="A79" t="s">
        <v>9</v>
      </c>
      <c r="B79" s="20">
        <f t="shared" si="5"/>
        <v>3951.0664100490035</v>
      </c>
      <c r="C79" s="2"/>
    </row>
    <row r="80" spans="1:3">
      <c r="A80" s="13" t="s">
        <v>27</v>
      </c>
      <c r="B80" s="21">
        <f t="shared" si="5"/>
        <v>4186.0090448095898</v>
      </c>
      <c r="C80" s="14"/>
    </row>
    <row r="81" spans="1:3">
      <c r="A81" t="s">
        <v>10</v>
      </c>
      <c r="B81" s="20">
        <f t="shared" si="5"/>
        <v>4434.922095629966</v>
      </c>
      <c r="C81" s="3"/>
    </row>
    <row r="82" spans="1:3">
      <c r="A82" t="s">
        <v>11</v>
      </c>
      <c r="B82" s="20">
        <f t="shared" si="5"/>
        <v>4698.6362866785339</v>
      </c>
      <c r="C82" s="2"/>
    </row>
    <row r="83" spans="1:3">
      <c r="A83" t="s">
        <v>12</v>
      </c>
      <c r="B83" s="20">
        <f t="shared" si="5"/>
        <v>4978.0317395533084</v>
      </c>
      <c r="C83" s="3"/>
    </row>
    <row r="84" spans="1:3">
      <c r="A84" t="s">
        <v>13</v>
      </c>
      <c r="B84" s="20">
        <f t="shared" si="5"/>
        <v>5274.0409106059342</v>
      </c>
      <c r="C84" s="2"/>
    </row>
    <row r="85" spans="1:3">
      <c r="A85" t="s">
        <v>14</v>
      </c>
      <c r="B85" s="20">
        <f t="shared" si="5"/>
        <v>5587.6517029280785</v>
      </c>
      <c r="C85" s="2"/>
    </row>
    <row r="86" spans="1:3">
      <c r="A86" t="s">
        <v>15</v>
      </c>
      <c r="B86" s="20">
        <f t="shared" si="5"/>
        <v>5919.9107633861677</v>
      </c>
      <c r="C86" s="3"/>
    </row>
    <row r="87" spans="1:3">
      <c r="A87" t="s">
        <v>16</v>
      </c>
      <c r="B87" s="20">
        <f t="shared" si="5"/>
        <v>6271.9269757080074</v>
      </c>
      <c r="C87" s="2"/>
    </row>
    <row r="88" spans="1:3">
      <c r="A88" t="s">
        <v>17</v>
      </c>
      <c r="B88" s="20">
        <f t="shared" si="5"/>
        <v>6644.875161279142</v>
      </c>
      <c r="C88" s="3"/>
    </row>
    <row r="89" spans="1:3">
      <c r="A89" t="s">
        <v>26</v>
      </c>
      <c r="B89" s="20">
        <f t="shared" si="5"/>
        <v>7040.0000000000209</v>
      </c>
    </row>
    <row r="90" spans="1:3">
      <c r="C90" s="16"/>
    </row>
    <row r="91" spans="1:3">
      <c r="C91" s="16"/>
    </row>
    <row r="92" spans="1:3">
      <c r="C92" s="16"/>
    </row>
    <row r="93" spans="1:3">
      <c r="C93" s="16"/>
    </row>
    <row r="94" spans="1:3">
      <c r="C94" s="16"/>
    </row>
    <row r="95" spans="1:3">
      <c r="C95" s="16"/>
    </row>
    <row r="96" spans="1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13" workbookViewId="0">
      <selection activeCell="P44" sqref="P44"/>
    </sheetView>
  </sheetViews>
  <sheetFormatPr baseColWidth="10" defaultRowHeight="15"/>
  <cols>
    <col min="2" max="2" width="6" customWidth="1"/>
    <col min="3" max="3" width="11.5703125" customWidth="1"/>
    <col min="4" max="4" width="7.5703125" customWidth="1"/>
    <col min="5" max="5" width="17.28515625" customWidth="1"/>
    <col min="6" max="6" width="12.28515625" customWidth="1"/>
    <col min="7" max="7" width="12.5703125" customWidth="1"/>
    <col min="8" max="8" width="5.42578125" customWidth="1"/>
    <col min="9" max="9" width="13.42578125" customWidth="1"/>
    <col min="10" max="10" width="12.140625" customWidth="1"/>
  </cols>
  <sheetData>
    <row r="1" spans="1:11" ht="18.75">
      <c r="B1" s="30" t="s">
        <v>60</v>
      </c>
      <c r="H1" t="s">
        <v>36</v>
      </c>
    </row>
    <row r="2" spans="1:11">
      <c r="A2" s="16"/>
      <c r="B2" s="16"/>
      <c r="C2" s="16"/>
      <c r="D2" s="16"/>
      <c r="E2" s="16"/>
    </row>
    <row r="3" spans="1:11">
      <c r="A3" s="16"/>
      <c r="B3" s="36" t="s">
        <v>54</v>
      </c>
      <c r="C3" s="36" t="s">
        <v>48</v>
      </c>
      <c r="D3" s="36" t="s">
        <v>7</v>
      </c>
      <c r="E3" s="36" t="s">
        <v>55</v>
      </c>
      <c r="F3" s="25" t="s">
        <v>47</v>
      </c>
      <c r="H3" s="6"/>
      <c r="I3" s="6" t="s">
        <v>37</v>
      </c>
      <c r="J3" s="31" t="s">
        <v>38</v>
      </c>
      <c r="K3" s="4" t="s">
        <v>46</v>
      </c>
    </row>
    <row r="4" spans="1:11">
      <c r="A4" s="16"/>
      <c r="B4" s="37">
        <v>1</v>
      </c>
      <c r="C4" s="34">
        <f>16*44100/4047</f>
        <v>174.35137138621201</v>
      </c>
      <c r="D4" s="9" t="s">
        <v>49</v>
      </c>
      <c r="E4" s="38">
        <v>174.614115716502</v>
      </c>
      <c r="F4" s="38">
        <f>1200*(LN(C4/E4)/LN(2))</f>
        <v>-2.6069742342061728</v>
      </c>
      <c r="H4" s="32">
        <v>174</v>
      </c>
      <c r="I4" s="32">
        <v>1</v>
      </c>
      <c r="J4" s="33" t="s">
        <v>39</v>
      </c>
      <c r="K4" s="40">
        <f>16*44100/4047</f>
        <v>174.35137138621201</v>
      </c>
    </row>
    <row r="5" spans="1:11">
      <c r="A5" s="16"/>
      <c r="B5" s="37">
        <v>6</v>
      </c>
      <c r="C5" s="34">
        <v>1046.1084000000001</v>
      </c>
      <c r="D5" s="9" t="s">
        <v>30</v>
      </c>
      <c r="E5" s="41">
        <v>1046.5022612023965</v>
      </c>
      <c r="F5" s="38">
        <f>1200*(LN(C5/E5)/LN(2))</f>
        <v>-0.651689246250028</v>
      </c>
      <c r="H5" s="32">
        <v>349</v>
      </c>
      <c r="I5" s="32">
        <v>2</v>
      </c>
      <c r="J5" s="33" t="s">
        <v>39</v>
      </c>
      <c r="K5" s="40">
        <f>174.3514*I5</f>
        <v>348.70280000000002</v>
      </c>
    </row>
    <row r="6" spans="1:11">
      <c r="A6" s="16"/>
      <c r="B6" s="37">
        <v>7</v>
      </c>
      <c r="C6" s="34">
        <v>1220.4598000000001</v>
      </c>
      <c r="D6" s="9" t="s">
        <v>59</v>
      </c>
      <c r="E6" s="38">
        <v>1244.5079348883262</v>
      </c>
      <c r="F6" s="38">
        <f>1200*(LN(C6/E6)/LN(2))</f>
        <v>-33.78078364251278</v>
      </c>
      <c r="H6" s="32">
        <v>494</v>
      </c>
      <c r="I6" s="32">
        <v>3</v>
      </c>
      <c r="J6" s="33" t="s">
        <v>40</v>
      </c>
      <c r="K6" s="40">
        <f t="shared" ref="K6:K21" si="0">174.3514*I6</f>
        <v>523.05420000000004</v>
      </c>
    </row>
    <row r="7" spans="1:11">
      <c r="A7" s="16"/>
      <c r="B7" s="37">
        <v>8</v>
      </c>
      <c r="C7" s="34">
        <v>1394.8112000000001</v>
      </c>
      <c r="D7" s="9" t="s">
        <v>50</v>
      </c>
      <c r="E7" s="38">
        <v>1396.9129257320185</v>
      </c>
      <c r="F7" s="38">
        <f t="shared" ref="F7:F15" si="1">1200*(LN(C7/E7)/LN(2))</f>
        <v>-2.6066901116377075</v>
      </c>
      <c r="H7" s="35">
        <v>697</v>
      </c>
      <c r="I7" s="32">
        <v>4</v>
      </c>
      <c r="J7" s="33" t="s">
        <v>40</v>
      </c>
      <c r="K7" s="40">
        <f t="shared" si="0"/>
        <v>697.40560000000005</v>
      </c>
    </row>
    <row r="8" spans="1:11">
      <c r="A8" s="16"/>
      <c r="B8" s="37">
        <v>9</v>
      </c>
      <c r="C8" s="34">
        <v>1569.1626000000001</v>
      </c>
      <c r="D8" s="9" t="s">
        <v>51</v>
      </c>
      <c r="E8" s="38">
        <v>1567.9817439270007</v>
      </c>
      <c r="F8" s="38">
        <f t="shared" si="1"/>
        <v>1.3033116191367125</v>
      </c>
      <c r="H8" s="32">
        <v>871</v>
      </c>
      <c r="I8" s="32">
        <v>5</v>
      </c>
      <c r="J8" s="33" t="s">
        <v>40</v>
      </c>
      <c r="K8" s="40">
        <f t="shared" si="0"/>
        <v>871.75700000000006</v>
      </c>
    </row>
    <row r="9" spans="1:11">
      <c r="A9" s="16"/>
      <c r="B9" s="37">
        <v>10</v>
      </c>
      <c r="C9" s="34">
        <v>1743.5140000000001</v>
      </c>
      <c r="D9" s="9" t="s">
        <v>5</v>
      </c>
      <c r="E9" s="38">
        <v>1760.0000000000041</v>
      </c>
      <c r="F9" s="38">
        <f t="shared" si="1"/>
        <v>-16.29297624680331</v>
      </c>
      <c r="H9" s="32">
        <v>1044</v>
      </c>
      <c r="I9" s="32">
        <v>6</v>
      </c>
      <c r="J9" s="33" t="s">
        <v>40</v>
      </c>
      <c r="K9" s="40">
        <f t="shared" si="0"/>
        <v>1046.1084000000001</v>
      </c>
    </row>
    <row r="10" spans="1:11">
      <c r="A10" s="16"/>
      <c r="B10" s="37">
        <v>11</v>
      </c>
      <c r="C10" s="34">
        <v>1917.8654000000001</v>
      </c>
      <c r="D10" s="6" t="s">
        <v>52</v>
      </c>
      <c r="E10" s="38">
        <v>1864.655046072364</v>
      </c>
      <c r="F10" s="38">
        <f t="shared" si="1"/>
        <v>48.711252253118424</v>
      </c>
      <c r="H10" s="32">
        <v>1220</v>
      </c>
      <c r="I10" s="32">
        <v>7</v>
      </c>
      <c r="J10" s="33" t="s">
        <v>40</v>
      </c>
      <c r="K10" s="40">
        <f t="shared" si="0"/>
        <v>1220.4598000000001</v>
      </c>
    </row>
    <row r="11" spans="1:11">
      <c r="A11" s="16"/>
      <c r="B11" s="26">
        <v>12</v>
      </c>
      <c r="C11" s="34">
        <v>2092.2168000000001</v>
      </c>
      <c r="D11" s="6" t="s">
        <v>31</v>
      </c>
      <c r="E11" s="38">
        <v>2093.004522404794</v>
      </c>
      <c r="F11" s="38">
        <f t="shared" si="1"/>
        <v>-0.65168924625079716</v>
      </c>
      <c r="H11" s="6">
        <v>1394</v>
      </c>
      <c r="I11" s="6">
        <v>8</v>
      </c>
      <c r="J11" s="33" t="s">
        <v>40</v>
      </c>
      <c r="K11" s="40">
        <f t="shared" si="0"/>
        <v>1394.8112000000001</v>
      </c>
    </row>
    <row r="12" spans="1:11">
      <c r="A12" s="16"/>
      <c r="B12" s="26">
        <v>13</v>
      </c>
      <c r="C12" s="34">
        <v>2266.5682000000002</v>
      </c>
      <c r="D12" s="6" t="s">
        <v>53</v>
      </c>
      <c r="E12" s="38">
        <v>2217.4610478149821</v>
      </c>
      <c r="F12" s="38">
        <f t="shared" si="1"/>
        <v>37.920971657672212</v>
      </c>
      <c r="H12" s="6">
        <v>1568</v>
      </c>
      <c r="I12" s="6">
        <v>9</v>
      </c>
      <c r="J12" s="32" t="s">
        <v>40</v>
      </c>
      <c r="K12" s="40">
        <f t="shared" si="0"/>
        <v>1569.1626000000001</v>
      </c>
    </row>
    <row r="13" spans="1:11">
      <c r="A13" s="16"/>
      <c r="B13" s="26">
        <v>14</v>
      </c>
      <c r="C13" s="34">
        <v>2440.9196000000002</v>
      </c>
      <c r="D13" s="9" t="s">
        <v>58</v>
      </c>
      <c r="E13" s="38">
        <v>2489.0158697766533</v>
      </c>
      <c r="F13" s="38">
        <f t="shared" si="1"/>
        <v>-33.780783642513363</v>
      </c>
      <c r="H13" s="6">
        <v>1742</v>
      </c>
      <c r="I13" s="6">
        <v>10</v>
      </c>
      <c r="J13" s="32" t="s">
        <v>40</v>
      </c>
      <c r="K13" s="40">
        <f t="shared" si="0"/>
        <v>1743.5140000000001</v>
      </c>
    </row>
    <row r="14" spans="1:11">
      <c r="A14" s="16"/>
      <c r="B14" s="37">
        <v>15</v>
      </c>
      <c r="C14" s="38">
        <v>2615.2710000000002</v>
      </c>
      <c r="D14" s="9" t="s">
        <v>57</v>
      </c>
      <c r="E14" s="38">
        <v>2637.0204553029657</v>
      </c>
      <c r="F14" s="38">
        <f t="shared" si="1"/>
        <v>-14.337975381416054</v>
      </c>
      <c r="H14" s="6">
        <v>1915</v>
      </c>
      <c r="I14" s="6">
        <v>11</v>
      </c>
      <c r="J14" s="32" t="s">
        <v>41</v>
      </c>
      <c r="K14" s="40">
        <f t="shared" si="0"/>
        <v>1917.8654000000001</v>
      </c>
    </row>
    <row r="15" spans="1:11">
      <c r="A15" s="16"/>
      <c r="B15" s="25">
        <v>16</v>
      </c>
      <c r="C15" s="38">
        <v>2789.6224000000002</v>
      </c>
      <c r="D15" s="9" t="s">
        <v>56</v>
      </c>
      <c r="E15" s="38">
        <v>2793.8258514640379</v>
      </c>
      <c r="F15" s="38">
        <f t="shared" si="1"/>
        <v>-2.6066901116382848</v>
      </c>
      <c r="H15" s="6">
        <v>2087</v>
      </c>
      <c r="I15" s="6">
        <v>12</v>
      </c>
      <c r="J15" s="32" t="s">
        <v>42</v>
      </c>
      <c r="K15" s="40">
        <f t="shared" si="0"/>
        <v>2092.2168000000001</v>
      </c>
    </row>
    <row r="16" spans="1:11">
      <c r="A16" s="16"/>
      <c r="B16" s="16"/>
      <c r="C16" s="16"/>
      <c r="D16" s="16"/>
      <c r="E16" s="39"/>
      <c r="H16" s="6">
        <v>2261</v>
      </c>
      <c r="I16" s="6">
        <v>13</v>
      </c>
      <c r="J16" s="32" t="s">
        <v>43</v>
      </c>
      <c r="K16" s="40">
        <f t="shared" si="0"/>
        <v>2266.5682000000002</v>
      </c>
    </row>
    <row r="17" spans="1:11">
      <c r="A17" s="16"/>
      <c r="B17" s="16"/>
      <c r="C17" s="16"/>
      <c r="D17" s="16"/>
      <c r="E17" s="16"/>
      <c r="H17" s="6"/>
      <c r="I17" s="6">
        <v>14</v>
      </c>
      <c r="J17" s="32"/>
      <c r="K17" s="40">
        <f t="shared" si="0"/>
        <v>2440.9196000000002</v>
      </c>
    </row>
    <row r="18" spans="1:11">
      <c r="A18" s="16"/>
      <c r="B18" s="16"/>
      <c r="C18" s="16"/>
      <c r="D18" s="16"/>
      <c r="E18" s="16"/>
      <c r="H18" s="6"/>
      <c r="I18" s="6">
        <v>15</v>
      </c>
      <c r="J18" s="32"/>
      <c r="K18" s="40">
        <f t="shared" si="0"/>
        <v>2615.2710000000002</v>
      </c>
    </row>
    <row r="19" spans="1:11">
      <c r="A19" s="16"/>
      <c r="B19" s="16"/>
      <c r="C19" s="16"/>
      <c r="D19" s="16"/>
      <c r="E19" s="16"/>
      <c r="I19" s="6">
        <v>16</v>
      </c>
      <c r="J19" s="32"/>
      <c r="K19" s="40">
        <f t="shared" si="0"/>
        <v>2789.6224000000002</v>
      </c>
    </row>
    <row r="20" spans="1:11">
      <c r="A20" s="16"/>
      <c r="B20" s="16"/>
      <c r="C20" s="16"/>
      <c r="D20" s="16"/>
      <c r="E20" s="16"/>
      <c r="H20" s="6" t="s">
        <v>45</v>
      </c>
      <c r="I20" s="6" t="s">
        <v>45</v>
      </c>
      <c r="J20" s="32"/>
      <c r="K20" s="40" t="s">
        <v>45</v>
      </c>
    </row>
    <row r="21" spans="1:11">
      <c r="A21" s="16"/>
      <c r="B21" s="16"/>
      <c r="C21" s="16"/>
      <c r="D21" s="16"/>
      <c r="E21" s="16"/>
      <c r="H21" s="6">
        <v>5573</v>
      </c>
      <c r="I21" s="6">
        <f>5573/174.3514</f>
        <v>31.964182679347569</v>
      </c>
      <c r="J21" s="32" t="s">
        <v>44</v>
      </c>
      <c r="K21" s="40">
        <f t="shared" si="0"/>
        <v>5573</v>
      </c>
    </row>
    <row r="33" spans="7:7">
      <c r="G33"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Grundrechnugen</vt:lpstr>
      <vt:lpstr>Chömii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wms</cp:lastModifiedBy>
  <dcterms:created xsi:type="dcterms:W3CDTF">2021-01-12T12:30:26Z</dcterms:created>
  <dcterms:modified xsi:type="dcterms:W3CDTF">2021-02-09T16:59:08Z</dcterms:modified>
</cp:coreProperties>
</file>